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9 Exped. tlac 6x 2023.06.12\SO 204,205,306 Verejne osvetlenie\OPEN\"/>
    </mc:Choice>
  </mc:AlternateContent>
  <xr:revisionPtr revIDLastSave="0" documentId="13_ncr:1_{EE1C6719-CC32-44BB-9237-5805F6F7D33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'-'!$W$15:$AV$15</definedName>
    <definedName name="_xlnm.Print_Titles" localSheetId="0">'-'!$15:$15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8" i="4" l="1"/>
  <c r="W25" i="4"/>
  <c r="M25" i="4" s="1"/>
  <c r="K25" i="4"/>
  <c r="J25" i="4"/>
  <c r="I25" i="4"/>
  <c r="H25" i="4"/>
  <c r="G25" i="4"/>
  <c r="F25" i="4"/>
  <c r="E25" i="4"/>
  <c r="W19" i="4"/>
  <c r="M19" i="4" s="1"/>
  <c r="K19" i="4"/>
  <c r="J19" i="4"/>
  <c r="I19" i="4"/>
  <c r="H19" i="4"/>
  <c r="G19" i="4"/>
  <c r="F19" i="4"/>
  <c r="E19" i="4"/>
  <c r="J18" i="4"/>
  <c r="U25" i="4" l="1"/>
  <c r="U19" i="4"/>
  <c r="AV25" i="4"/>
  <c r="AV19" i="4"/>
  <c r="T27" i="4" l="1"/>
  <c r="K18" i="4" l="1"/>
  <c r="AV24" i="4" l="1"/>
  <c r="E18" i="4" l="1"/>
  <c r="F18" i="4"/>
  <c r="G18" i="4"/>
  <c r="H18" i="4"/>
  <c r="I18" i="4"/>
  <c r="M18" i="4"/>
  <c r="U18" i="4" l="1"/>
  <c r="AV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6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6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6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6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6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6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6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6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8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8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8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8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8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8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8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8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8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8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8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8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8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8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8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8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8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6EF5883E-F266-4D89-A4F3-31171650B6C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20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3539A591-5981-4163-B754-0F366C46429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4C1C6B07-E1A4-4F72-8041-7B4AA6D51D4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<sst xmlns="http://schemas.openxmlformats.org/spreadsheetml/2006/main" count="127" uniqueCount="103">
  <si>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</si>
  <si>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</si>
  <si>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</si>
  <si>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</si>
  <si>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</si>
  <si>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</si>
  <si>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</si>
  <si>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</si>
  <si>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</si>
  <si>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</si>
  <si>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</si>
  <si>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</si>
  <si>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</si>
  <si>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</si>
  <si>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</si>
  <si>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</si>
  <si>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</si>
  <si>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</si>
  <si>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</si>
  <si>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</si>
  <si>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</si>
  <si>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</si>
  <si>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</si>
  <si>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</si>
  <si>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</si>
  <si>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</si>
  <si>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</si>
  <si>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</si>
  <si>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</si>
  <si>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</si>
  <si>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</si>
  <si>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</si>
  <si>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</si>
  <si>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</si>
  <si>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</si>
  <si>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</si>
  <si>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</si>
  <si>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</si>
  <si>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</si>
  <si>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</si>
  <si>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</si>
  <si>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</si>
  <si>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</si>
  <si>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</si>
  <si>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</si>
  <si>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</si>
  <si>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</si>
  <si>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</si>
  <si>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</si>
  <si>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</si>
  <si>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</si>
  <si>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</si>
  <si>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</si>
  <si>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</si>
  <si>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</si>
  <si>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</si>
  <si>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</si>
  <si>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</si>
  <si>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</si>
  <si>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</si>
  <si>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</si>
  <si>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</si>
  <si>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</si>
  <si>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</si>
  <si>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</si>
  <si>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</si>
  <si>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</si>
  <si>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</si>
  <si>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</si>
  <si>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</si>
  <si>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</si>
  <si>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</si>
  <si>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</si>
  <si>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</si>
  <si>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</si>
  <si>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</si>
  <si>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</si>
  <si>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</si>
  <si>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</si>
  <si>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</si>
  <si>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</si>
  <si>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</si>
  <si>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</si>
  <si>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</si>
  <si>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</si>
  <si>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</si>
  <si>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</si>
  <si>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</si>
  <si>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</si>
  <si>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 v podrobnosti DRS</t>
  </si>
  <si>
    <t>DSP</t>
  </si>
  <si>
    <t>xlsx</t>
  </si>
  <si>
    <t>docx</t>
  </si>
  <si>
    <t>3001</t>
  </si>
  <si>
    <t>SITUÁCIA</t>
  </si>
  <si>
    <t>SITUACIA</t>
  </si>
  <si>
    <t>1:200</t>
  </si>
  <si>
    <t>Vlárska 50/A
831 01 BRATISLAVA
TEL: +421 948 030 073 
EMAIL: pareli@pareli.sk</t>
  </si>
  <si>
    <t>204 - PREKLÁDKA VEREJNÉHO OSVETLENIA GALVANIHO</t>
  </si>
  <si>
    <t>205 - PREKLÁDKA VEREJNÉHO OSVETLENIA BANŠELOVA</t>
  </si>
  <si>
    <t>306 - VEREJNÉ OSVETLENIE</t>
  </si>
  <si>
    <t>204,205,306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</si>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</sst>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0" fontId="5" fillId="4" borderId="0" xfId="4" applyBorder="1" applyAlignment="1">
      <alignment horizontal="left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/>
      <protection locked="0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115" zoomScaleNormal="90" zoomScaleSheetLayoutView="115" workbookViewId="0">
      <pane xSplit="4" ySplit="15" topLeftCell="E16" activePane="bottomRight" state="frozen"/>
      <selection pane="topRight" activeCell="G1" sqref="G1"/>
      <selection pane="bottomLeft" activeCell="A15" sqref="A15"/>
      <selection pane="bottomRight" activeCell="Q34" sqref="Q34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9" width="8.5703125" style="4" customWidth="1"/>
    <col min="10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7"/>
      <c r="B1" s="87"/>
      <c r="C1" s="87"/>
      <c r="D1" s="87"/>
      <c r="E1" s="1" t="s">
        <v>47</v>
      </c>
      <c r="F1" s="2"/>
      <c r="G1" s="2"/>
      <c r="H1" s="2"/>
      <c r="I1" s="2"/>
      <c r="J1" s="3"/>
      <c r="L1" s="98" t="s">
        <v>102</v>
      </c>
      <c r="M1" s="99"/>
      <c r="N1" s="99"/>
      <c r="O1" s="100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7"/>
      <c r="B2" s="87"/>
      <c r="C2" s="87"/>
      <c r="D2" s="87"/>
      <c r="E2" s="7" t="s">
        <v>0</v>
      </c>
      <c r="F2" s="8"/>
      <c r="G2" s="8"/>
      <c r="H2" s="8"/>
      <c r="I2" s="8"/>
      <c r="J2" s="9"/>
      <c r="L2" s="101"/>
      <c r="M2" s="102"/>
      <c r="N2" s="102"/>
      <c r="O2" s="103"/>
      <c r="P2"/>
      <c r="Q2" s="74"/>
      <c r="R2" s="74"/>
      <c r="S2" s="74"/>
      <c r="T2" s="74"/>
      <c r="U2" s="74"/>
      <c r="V2" s="73" t="s">
        <v>85</v>
      </c>
      <c r="W2" s="70"/>
      <c r="Z2" s="73"/>
    </row>
    <row r="3" spans="1:48" ht="20.100000000000001" customHeight="1" x14ac:dyDescent="0.25">
      <c r="A3" s="87"/>
      <c r="B3" s="87"/>
      <c r="C3" s="87"/>
      <c r="D3" s="87"/>
      <c r="E3" s="20" t="s">
        <v>1</v>
      </c>
      <c r="F3" s="2"/>
      <c r="G3" s="2"/>
      <c r="H3" s="2"/>
      <c r="I3" s="2"/>
      <c r="J3" s="2"/>
      <c r="L3" s="96" t="s">
        <v>89</v>
      </c>
      <c r="M3" s="96"/>
      <c r="N3" s="96"/>
      <c r="O3" s="96"/>
      <c r="P3"/>
      <c r="Q3" s="74"/>
      <c r="R3" s="74"/>
      <c r="S3" s="74"/>
      <c r="T3" s="74"/>
      <c r="U3" s="74"/>
      <c r="V3" s="84"/>
      <c r="W3" s="70"/>
      <c r="Z3" s="73"/>
    </row>
    <row r="4" spans="1:48" ht="20.100000000000001" customHeight="1" x14ac:dyDescent="0.25">
      <c r="A4" s="87"/>
      <c r="B4" s="87"/>
      <c r="C4" s="87"/>
      <c r="D4" s="87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75"/>
      <c r="R4" s="75"/>
      <c r="S4" s="75"/>
      <c r="T4" s="75"/>
      <c r="U4" s="75"/>
      <c r="V4" s="73" t="s">
        <v>84</v>
      </c>
      <c r="W4" s="70"/>
    </row>
    <row r="5" spans="1:48" ht="20.100000000000001" customHeight="1" x14ac:dyDescent="0.25">
      <c r="A5" s="87"/>
      <c r="B5" s="87"/>
      <c r="C5" s="87"/>
      <c r="D5" s="87"/>
      <c r="E5" s="30" t="s">
        <v>50</v>
      </c>
      <c r="F5" s="6"/>
      <c r="G5" s="6"/>
      <c r="H5" s="6"/>
      <c r="I5" s="6"/>
      <c r="J5" s="6"/>
      <c r="L5" s="81" t="s">
        <v>70</v>
      </c>
      <c r="M5" s="81"/>
      <c r="N5" s="81"/>
      <c r="O5" s="81"/>
      <c r="P5"/>
      <c r="Q5" s="76"/>
      <c r="R5" s="76"/>
      <c r="S5" s="76"/>
      <c r="T5" s="76"/>
      <c r="U5" s="76"/>
      <c r="V5" s="73"/>
      <c r="W5" s="70"/>
    </row>
    <row r="6" spans="1:48" ht="11.1" customHeight="1" thickBot="1" x14ac:dyDescent="0.3">
      <c r="A6" s="87"/>
      <c r="B6" s="87"/>
      <c r="C6" s="87"/>
      <c r="D6" s="87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76"/>
      <c r="R6" s="76"/>
      <c r="S6" s="76"/>
      <c r="T6" s="76"/>
      <c r="U6" s="76"/>
      <c r="V6" s="70"/>
      <c r="W6" s="70"/>
    </row>
    <row r="7" spans="1:48" ht="12.2" customHeight="1" x14ac:dyDescent="0.25">
      <c r="A7" s="87"/>
      <c r="B7" s="87"/>
      <c r="C7" s="87"/>
      <c r="D7" s="87"/>
      <c r="E7" s="18" t="s">
        <v>51</v>
      </c>
      <c r="F7" s="19"/>
      <c r="G7" s="19"/>
      <c r="H7" s="19"/>
      <c r="I7" s="19"/>
      <c r="J7" s="19"/>
      <c r="L7" s="81" t="s">
        <v>78</v>
      </c>
      <c r="M7" s="81"/>
      <c r="N7" s="81"/>
      <c r="O7" s="81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87"/>
      <c r="B8" s="87"/>
      <c r="C8" s="87"/>
      <c r="D8" s="87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92"/>
      <c r="S8" s="92"/>
      <c r="T8" s="92"/>
      <c r="U8" s="92"/>
      <c r="V8" s="73" t="s">
        <v>97</v>
      </c>
      <c r="W8" s="97"/>
    </row>
    <row r="9" spans="1:48" ht="12.2" customHeight="1" x14ac:dyDescent="0.25">
      <c r="A9" s="87"/>
      <c r="B9" s="87"/>
      <c r="C9" s="87"/>
      <c r="D9" s="87"/>
      <c r="E9" s="24" t="s">
        <v>52</v>
      </c>
      <c r="F9" s="25"/>
      <c r="G9" s="25"/>
      <c r="H9" s="25"/>
      <c r="I9" s="25"/>
      <c r="J9" s="25"/>
      <c r="L9" s="81" t="s">
        <v>98</v>
      </c>
      <c r="M9" s="81"/>
      <c r="N9" s="81"/>
      <c r="O9" s="81"/>
      <c r="P9"/>
      <c r="Q9" s="92"/>
      <c r="R9" s="92"/>
      <c r="S9" s="92"/>
      <c r="T9" s="92"/>
      <c r="U9" s="92"/>
      <c r="V9" s="97"/>
      <c r="W9" s="97"/>
    </row>
    <row r="10" spans="1:48" ht="11.1" customHeight="1" x14ac:dyDescent="0.25">
      <c r="A10" s="87"/>
      <c r="B10" s="87"/>
      <c r="C10" s="87"/>
      <c r="D10" s="87"/>
      <c r="E10" s="72" t="s">
        <v>6</v>
      </c>
      <c r="F10" s="72"/>
      <c r="G10" s="72"/>
      <c r="H10" s="72"/>
      <c r="I10" s="72"/>
      <c r="J10" s="72"/>
      <c r="L10" s="81" t="s">
        <v>99</v>
      </c>
      <c r="M10" s="81"/>
      <c r="N10" s="81"/>
      <c r="O10" s="81"/>
      <c r="P10"/>
      <c r="Q10" s="92"/>
      <c r="R10" s="92"/>
      <c r="S10" s="92"/>
      <c r="T10" s="92"/>
      <c r="U10" s="92"/>
      <c r="V10" s="97"/>
      <c r="W10" s="97"/>
    </row>
    <row r="11" spans="1:48" ht="11.1" customHeight="1" x14ac:dyDescent="0.25">
      <c r="A11" s="87"/>
      <c r="B11" s="87"/>
      <c r="C11" s="87"/>
      <c r="D11" s="87"/>
      <c r="E11" s="26"/>
      <c r="F11" s="26"/>
      <c r="G11" s="26"/>
      <c r="H11" s="26"/>
      <c r="I11" s="26"/>
      <c r="J11" s="26"/>
      <c r="L11" s="81" t="s">
        <v>100</v>
      </c>
      <c r="M11" s="81"/>
      <c r="N11" s="81"/>
      <c r="O11" s="81"/>
      <c r="P11"/>
      <c r="Q11" s="92"/>
      <c r="R11" s="92"/>
      <c r="S11" s="92"/>
      <c r="T11" s="92"/>
      <c r="U11" s="92"/>
      <c r="V11" s="97"/>
      <c r="W11" s="97"/>
    </row>
    <row r="12" spans="1:48" ht="12.2" customHeight="1" x14ac:dyDescent="0.25">
      <c r="A12" s="87"/>
      <c r="B12" s="87"/>
      <c r="C12" s="87"/>
      <c r="D12" s="87"/>
      <c r="E12" s="27" t="s">
        <v>53</v>
      </c>
      <c r="F12" s="28"/>
      <c r="G12" s="28"/>
      <c r="H12" s="28"/>
      <c r="I12" s="28"/>
      <c r="J12" s="28"/>
      <c r="L12" s="90" t="s">
        <v>87</v>
      </c>
      <c r="M12" s="90"/>
      <c r="N12" s="90"/>
      <c r="O12" s="90"/>
      <c r="P12"/>
      <c r="Q12" s="92"/>
      <c r="R12" s="92"/>
      <c r="S12" s="92"/>
      <c r="T12" s="92"/>
      <c r="U12" s="92"/>
      <c r="V12" s="97"/>
      <c r="W12" s="97"/>
    </row>
    <row r="13" spans="1:48" ht="11.1" customHeight="1" x14ac:dyDescent="0.25">
      <c r="E13" s="29" t="s">
        <v>7</v>
      </c>
      <c r="F13" s="29"/>
      <c r="G13" s="29"/>
      <c r="H13" s="29"/>
      <c r="I13" s="29"/>
      <c r="J13" s="29"/>
      <c r="L13" s="91"/>
      <c r="M13" s="91"/>
      <c r="N13" s="91"/>
      <c r="O13" s="91"/>
      <c r="P13" s="10"/>
      <c r="Q13" s="93"/>
      <c r="R13" s="93"/>
      <c r="S13" s="93"/>
      <c r="T13" s="93"/>
      <c r="U13" s="93"/>
      <c r="V13" s="84"/>
      <c r="W13" s="84"/>
    </row>
    <row r="14" spans="1:48" ht="11.1" customHeight="1" thickBot="1" x14ac:dyDescent="0.3">
      <c r="E14" s="88" t="s">
        <v>54</v>
      </c>
      <c r="F14" s="88"/>
      <c r="G14" s="88"/>
      <c r="H14" s="88"/>
      <c r="I14" s="88"/>
      <c r="J14" s="88"/>
      <c r="K14" s="88"/>
      <c r="L14" s="88"/>
      <c r="M14" s="88"/>
      <c r="N14" s="11"/>
      <c r="O14" s="11" t="s">
        <v>8</v>
      </c>
      <c r="P14" s="88" t="s">
        <v>9</v>
      </c>
      <c r="Q14" s="88"/>
      <c r="R14" s="88"/>
      <c r="S14" s="88"/>
      <c r="T14" s="89"/>
      <c r="U14" s="94" t="s">
        <v>10</v>
      </c>
      <c r="V14" s="94"/>
      <c r="W14" s="95"/>
      <c r="Y14" s="43" t="s">
        <v>11</v>
      </c>
      <c r="Z14" s="43" t="s">
        <v>12</v>
      </c>
      <c r="AA14" s="43" t="s">
        <v>13</v>
      </c>
      <c r="AB14" s="43" t="s">
        <v>14</v>
      </c>
      <c r="AC14" s="43" t="s">
        <v>15</v>
      </c>
      <c r="AD14" s="43" t="s">
        <v>16</v>
      </c>
      <c r="AE14" s="43" t="s">
        <v>17</v>
      </c>
      <c r="AF14" s="43" t="s">
        <v>18</v>
      </c>
      <c r="AG14" s="43" t="s">
        <v>19</v>
      </c>
      <c r="AH14" s="43" t="s">
        <v>20</v>
      </c>
      <c r="AI14" s="43" t="s">
        <v>21</v>
      </c>
      <c r="AJ14" s="43" t="s">
        <v>22</v>
      </c>
      <c r="AK14" s="43" t="s">
        <v>23</v>
      </c>
      <c r="AL14" s="43" t="s">
        <v>24</v>
      </c>
      <c r="AM14" s="43" t="s">
        <v>25</v>
      </c>
      <c r="AN14" s="43" t="s">
        <v>26</v>
      </c>
      <c r="AO14" s="43" t="s">
        <v>27</v>
      </c>
      <c r="AP14" s="43" t="s">
        <v>28</v>
      </c>
      <c r="AQ14" s="43" t="s">
        <v>29</v>
      </c>
      <c r="AR14" s="43" t="s">
        <v>30</v>
      </c>
      <c r="AS14" s="43" t="s">
        <v>31</v>
      </c>
    </row>
    <row r="15" spans="1:48" ht="72.75" customHeight="1" thickBot="1" x14ac:dyDescent="0.3">
      <c r="A15" s="12" t="s">
        <v>48</v>
      </c>
      <c r="B15" s="12" t="s">
        <v>77</v>
      </c>
      <c r="C15" s="12" t="s">
        <v>32</v>
      </c>
      <c r="D15" s="12" t="s">
        <v>33</v>
      </c>
      <c r="E15" s="13" t="s">
        <v>34</v>
      </c>
      <c r="F15" s="13" t="s">
        <v>35</v>
      </c>
      <c r="G15" s="13" t="s">
        <v>55</v>
      </c>
      <c r="H15" s="32" t="s">
        <v>56</v>
      </c>
      <c r="I15" s="33" t="s">
        <v>36</v>
      </c>
      <c r="J15" s="34" t="s">
        <v>57</v>
      </c>
      <c r="K15" s="13" t="s">
        <v>58</v>
      </c>
      <c r="L15" s="13" t="s">
        <v>44</v>
      </c>
      <c r="M15" s="13" t="s">
        <v>59</v>
      </c>
      <c r="N15" s="38" t="s">
        <v>60</v>
      </c>
      <c r="O15" s="79" t="s">
        <v>61</v>
      </c>
      <c r="P15" s="80"/>
      <c r="Q15" s="13" t="s">
        <v>62</v>
      </c>
      <c r="R15" s="13" t="s">
        <v>63</v>
      </c>
      <c r="S15" s="13" t="s">
        <v>64</v>
      </c>
      <c r="T15" s="13" t="s">
        <v>37</v>
      </c>
      <c r="U15" s="82" t="s">
        <v>65</v>
      </c>
      <c r="V15" s="82"/>
      <c r="W15" s="13" t="s">
        <v>66</v>
      </c>
      <c r="X15" s="12"/>
      <c r="Y15" s="50" t="s">
        <v>67</v>
      </c>
      <c r="Z15" s="50" t="s">
        <v>67</v>
      </c>
      <c r="AA15" s="50" t="s">
        <v>67</v>
      </c>
      <c r="AB15" s="50" t="s">
        <v>67</v>
      </c>
      <c r="AC15" s="50" t="s">
        <v>67</v>
      </c>
      <c r="AD15" s="50" t="s">
        <v>67</v>
      </c>
      <c r="AE15" s="50" t="s">
        <v>67</v>
      </c>
      <c r="AF15" s="50" t="s">
        <v>67</v>
      </c>
      <c r="AG15" s="50" t="s">
        <v>67</v>
      </c>
      <c r="AH15" s="50" t="s">
        <v>67</v>
      </c>
      <c r="AI15" s="50" t="s">
        <v>67</v>
      </c>
      <c r="AJ15" s="50" t="s">
        <v>67</v>
      </c>
      <c r="AK15" s="50" t="s">
        <v>67</v>
      </c>
      <c r="AL15" s="50" t="s">
        <v>67</v>
      </c>
      <c r="AM15" s="50" t="s">
        <v>67</v>
      </c>
      <c r="AN15" s="50" t="s">
        <v>67</v>
      </c>
      <c r="AO15" s="50" t="s">
        <v>67</v>
      </c>
      <c r="AP15" s="50" t="s">
        <v>67</v>
      </c>
      <c r="AQ15" s="50" t="s">
        <v>67</v>
      </c>
      <c r="AR15" s="50" t="s">
        <v>67</v>
      </c>
      <c r="AS15" s="50" t="s">
        <v>67</v>
      </c>
      <c r="AV15" s="53" t="s">
        <v>68</v>
      </c>
    </row>
    <row r="16" spans="1:48" x14ac:dyDescent="0.25">
      <c r="A16" s="56"/>
      <c r="B16" s="56"/>
      <c r="C16" s="56"/>
      <c r="D16" s="56"/>
      <c r="E16" s="16" t="s">
        <v>83</v>
      </c>
      <c r="F16" s="16" t="s">
        <v>90</v>
      </c>
      <c r="G16" s="16"/>
      <c r="H16" s="16" t="s">
        <v>79</v>
      </c>
      <c r="I16" s="16" t="s">
        <v>101</v>
      </c>
      <c r="J16" s="16" t="s">
        <v>86</v>
      </c>
      <c r="K16" s="16"/>
      <c r="L16" s="4" t="s">
        <v>41</v>
      </c>
      <c r="M16" s="4" t="s">
        <v>39</v>
      </c>
      <c r="N16" s="4" t="s">
        <v>38</v>
      </c>
      <c r="S16" s="14"/>
      <c r="T16" s="48"/>
      <c r="U16" s="83"/>
      <c r="V16" s="83"/>
      <c r="W16" s="36" t="s">
        <v>82</v>
      </c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V16" s="54"/>
    </row>
    <row r="17" spans="1:48" x14ac:dyDescent="0.25">
      <c r="A17" s="56"/>
      <c r="B17" s="56"/>
      <c r="C17" s="56"/>
      <c r="D17" s="60"/>
      <c r="E17" s="68" t="s">
        <v>40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40"/>
      <c r="T17" s="49"/>
      <c r="U17" s="39"/>
      <c r="V17" s="39"/>
      <c r="W17" s="42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V17" s="54"/>
    </row>
    <row r="18" spans="1:48" x14ac:dyDescent="0.25">
      <c r="A18" s="57" t="s">
        <v>69</v>
      </c>
      <c r="B18" s="57"/>
      <c r="C18" s="57"/>
      <c r="D18" s="61"/>
      <c r="E18" s="47" t="str">
        <f t="shared" ref="E18:K20" si="0">IF(E$16="","",E$16)</f>
        <v>2110109</v>
      </c>
      <c r="F18" s="47" t="str">
        <f t="shared" si="0"/>
        <v>DSP</v>
      </c>
      <c r="G18" s="47" t="str">
        <f t="shared" ref="G18:K18" si="1">IF(G$16="","",G$16)</f>
        <v/>
      </c>
      <c r="H18" s="47" t="str">
        <f t="shared" si="1"/>
        <v>E</v>
      </c>
      <c r="I18" s="47" t="str">
        <f t="shared" si="1"/>
        <v>204,205,306</v>
      </c>
      <c r="J18" s="47" t="str">
        <f t="shared" si="0"/>
        <v>000</v>
      </c>
      <c r="K18" s="47" t="str">
        <f t="shared" si="1"/>
        <v/>
      </c>
      <c r="L18" s="59" t="s">
        <v>45</v>
      </c>
      <c r="M18" s="43" t="str">
        <f>IF(W18="","p0",INDEX(Y$14:AS49,1,MATCH(MAXA(Y18:AS18),Y18:AS18)))</f>
        <v>00</v>
      </c>
      <c r="N18" s="43"/>
      <c r="O18" s="67" t="s">
        <v>72</v>
      </c>
      <c r="P18" s="62"/>
      <c r="Q18" s="44" t="s">
        <v>88</v>
      </c>
      <c r="R18" s="44" t="s">
        <v>91</v>
      </c>
      <c r="S18" s="45" t="s">
        <v>70</v>
      </c>
      <c r="T18" s="66">
        <v>1</v>
      </c>
      <c r="U18" s="78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2110109_DSP_E_204,205,306_000_0000_00_ZD.xlsx</v>
      </c>
      <c r="V18" s="78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>IF(F18="","",IF(N18="",CONCATENATE(E18,"_",F18,"_",G18,"_",H18,"_",I18,"_",K18,"_",L18,"_",M18,"_",Q18),CONCATENATE(E18,"_",F18,"_",G18,"_",H18,"_",I18,"_",K18,"_",L18,"_",M18,N18,"_",Q18)))</f>
        <v>2110109_DSP__E_204,205,306__0000_00_ZD</v>
      </c>
    </row>
    <row r="19" spans="1:48" x14ac:dyDescent="0.25">
      <c r="A19" s="57" t="s">
        <v>69</v>
      </c>
      <c r="B19" s="57"/>
      <c r="C19" s="57"/>
      <c r="D19" s="61"/>
      <c r="E19" s="47" t="str">
        <f t="shared" si="0"/>
        <v>2110109</v>
      </c>
      <c r="F19" s="47" t="str">
        <f t="shared" si="0"/>
        <v>DSP</v>
      </c>
      <c r="G19" s="47" t="str">
        <f t="shared" si="0"/>
        <v/>
      </c>
      <c r="H19" s="47" t="str">
        <f t="shared" si="0"/>
        <v>E</v>
      </c>
      <c r="I19" s="47" t="str">
        <f t="shared" si="0"/>
        <v>204,205,306</v>
      </c>
      <c r="J19" s="47" t="str">
        <f t="shared" si="0"/>
        <v>000</v>
      </c>
      <c r="K19" s="47" t="str">
        <f t="shared" si="0"/>
        <v/>
      </c>
      <c r="L19" s="59" t="s">
        <v>74</v>
      </c>
      <c r="M19" s="43" t="str">
        <f>IF(W19="","p0",INDEX(Y$14:AS46,1,MATCH(MAXA(Y19:AS19),Y19:AS19)))</f>
        <v>00</v>
      </c>
      <c r="N19" s="43"/>
      <c r="O19" s="67" t="s">
        <v>71</v>
      </c>
      <c r="P19" s="62"/>
      <c r="Q19" s="44" t="s">
        <v>73</v>
      </c>
      <c r="R19" s="44" t="s">
        <v>92</v>
      </c>
      <c r="S19" s="45" t="s">
        <v>70</v>
      </c>
      <c r="T19" s="66">
        <v>5</v>
      </c>
      <c r="U19" s="78" t="str">
        <f>IF(D19="",IF(K19="",CONCATENATE(E19,"_",F19,"_",H19,"_",I19,"_",J19,"_",L19,"_",M19,"_",Q19,".",R19),CONCATENATE(E19,"_",F19,"_",H19,"_",I19,"_",J19,"_",L19,"_",M19,"_",Q19,".",R19)),IF(K19="",CONCATENATE(E19,"_",F19,"_",H19,"_",I19,"_",J19,"_",L19,"_",M19,"_",Q19,".",R19),CONCATENATE(E19,"_",F19,"_",H19,"_",I19,"_",J19,"_",L19,"_",M19,"_",Q19,".",R19)))</f>
        <v>2110109_DSP_E_204,205,306_000_1001_00_TS.docx</v>
      </c>
      <c r="V19" s="78"/>
      <c r="W19" s="46">
        <f>IF(MAXA(Y19:AS19)=0,"",MAX(Y19:AS19))</f>
        <v>45089</v>
      </c>
      <c r="X19" s="17"/>
      <c r="Y19" s="52">
        <v>45089</v>
      </c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 t="str">
        <f t="shared" ref="AV19" si="2">IF(F19="","",IF(N19="",CONCATENATE(E19,"_",F19,"_",G19,"_",H19,"_",I19,"_",K19,"_",L19,"_",M19,"_",Q19),CONCATENATE(E19,"_",F19,"_",G19,"_",H19,"_",I19,"_",K19,"_",L19,"_",M19,N19,"_",Q19)))</f>
        <v>2110109_DSP__E_204,205,306__1001_00_TS</v>
      </c>
    </row>
    <row r="20" spans="1:48" x14ac:dyDescent="0.25">
      <c r="A20" s="57"/>
      <c r="B20" s="57"/>
      <c r="C20" s="57"/>
      <c r="D20" s="61"/>
      <c r="E20" s="47"/>
      <c r="F20" s="47"/>
      <c r="G20" s="47"/>
      <c r="H20" s="47"/>
      <c r="I20" s="47"/>
      <c r="J20" s="47"/>
      <c r="K20" s="47"/>
      <c r="L20" s="59"/>
      <c r="M20" s="43"/>
      <c r="N20" s="43"/>
      <c r="O20" s="67"/>
      <c r="P20" s="62"/>
      <c r="Q20" s="44"/>
      <c r="R20" s="44"/>
      <c r="S20" s="45"/>
      <c r="T20" s="66"/>
      <c r="U20" s="78"/>
      <c r="V20" s="78"/>
      <c r="W20" s="46"/>
      <c r="X20" s="17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/>
    </row>
    <row r="21" spans="1:48" x14ac:dyDescent="0.25">
      <c r="A21" s="56"/>
      <c r="B21" s="56"/>
      <c r="C21" s="56"/>
      <c r="D21" s="60"/>
      <c r="E21" s="68" t="s">
        <v>81</v>
      </c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40"/>
      <c r="T21" s="49"/>
      <c r="U21" s="39"/>
      <c r="V21" s="39"/>
      <c r="W21" s="42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V21" s="54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78"/>
      <c r="V22" s="78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/>
      <c r="B23" s="57"/>
      <c r="C23" s="57"/>
      <c r="D23" s="61"/>
      <c r="E23" s="47"/>
      <c r="F23" s="47"/>
      <c r="G23" s="47"/>
      <c r="H23" s="47"/>
      <c r="I23" s="47"/>
      <c r="J23" s="47"/>
      <c r="K23" s="47"/>
      <c r="L23" s="59"/>
      <c r="M23" s="43"/>
      <c r="N23" s="43"/>
      <c r="O23" s="67"/>
      <c r="P23" s="62"/>
      <c r="Q23" s="44"/>
      <c r="R23" s="44"/>
      <c r="S23" s="45"/>
      <c r="T23" s="66"/>
      <c r="U23" s="78"/>
      <c r="V23" s="78"/>
      <c r="W23" s="46"/>
      <c r="X23" s="17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/>
    </row>
    <row r="24" spans="1:48" x14ac:dyDescent="0.25">
      <c r="A24" s="57" t="s">
        <v>69</v>
      </c>
      <c r="B24" s="56"/>
      <c r="C24" s="56"/>
      <c r="D24" s="60"/>
      <c r="E24" s="68" t="s">
        <v>42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3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76</v>
      </c>
      <c r="B25" s="57"/>
      <c r="C25" s="57"/>
      <c r="D25" s="61"/>
      <c r="E25" s="43" t="str">
        <f t="shared" ref="E25:K25" si="4">IF(E$16="","",E$16)</f>
        <v>2110109</v>
      </c>
      <c r="F25" s="43" t="str">
        <f t="shared" si="4"/>
        <v>DSP</v>
      </c>
      <c r="G25" s="43" t="str">
        <f t="shared" si="4"/>
        <v/>
      </c>
      <c r="H25" s="43" t="str">
        <f t="shared" si="4"/>
        <v>E</v>
      </c>
      <c r="I25" s="43" t="str">
        <f t="shared" si="4"/>
        <v>204,205,306</v>
      </c>
      <c r="J25" s="43" t="str">
        <f t="shared" si="4"/>
        <v>000</v>
      </c>
      <c r="K25" s="47" t="str">
        <f t="shared" si="4"/>
        <v/>
      </c>
      <c r="L25" s="59" t="s">
        <v>93</v>
      </c>
      <c r="M25" s="43" t="str">
        <f>IF(W25="","p0",INDEX(Y$14:AS46,1,MATCH(MAXA(Y25:AS25),Y25:AS25)))</f>
        <v>00</v>
      </c>
      <c r="N25" s="43"/>
      <c r="O25" s="67" t="s">
        <v>94</v>
      </c>
      <c r="P25" s="62"/>
      <c r="Q25" s="44" t="s">
        <v>95</v>
      </c>
      <c r="R25" s="44" t="s">
        <v>75</v>
      </c>
      <c r="S25" s="44" t="s">
        <v>96</v>
      </c>
      <c r="T25" s="65">
        <v>6</v>
      </c>
      <c r="U25" s="78" t="str">
        <f t="shared" ref="U25" si="5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2110109_DSP_E_204,205,306_000_3001_00_SITUACIA.dwg</v>
      </c>
      <c r="V25" s="78"/>
      <c r="W25" s="46">
        <f t="shared" ref="W25" si="6">IF(MAXA(Y25:AS25)=0,"",MAX(Y25:AS25))</f>
        <v>45089</v>
      </c>
      <c r="X25" s="17"/>
      <c r="Y25" s="52">
        <v>45089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" si="7">IF(F25="","",IF(N25="",CONCATENATE(E25,"_",F25,"_",G25,"_",H25,"_",I25,"_",K25,"_",L25,"_",M25,"_",Q25),CONCATENATE(E25,"_",F25,"_",G25,"_",H25,"_",I25,"_",K25,"_",L25,"_",M25,N25,"_",Q25)))</f>
        <v>2110109_DSP__E_204,205,306__3001_00_SITUACIA</v>
      </c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78"/>
      <c r="V26" s="78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7"/>
      <c r="P27" s="77"/>
      <c r="Q27" s="63"/>
      <c r="R27" s="63"/>
      <c r="S27" s="69" t="s">
        <v>80</v>
      </c>
      <c r="T27" s="48">
        <f>SUM(T18:T26)</f>
        <v>12</v>
      </c>
      <c r="U27" s="86"/>
      <c r="V27" s="86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43</v>
      </c>
      <c r="S28" s="14"/>
      <c r="U28" s="85"/>
      <c r="V28" s="85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5"/>
      <c r="V29" s="85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5"/>
      <c r="V30" s="85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46</v>
      </c>
      <c r="S31" s="14"/>
      <c r="U31" s="85"/>
      <c r="V31" s="85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5"/>
      <c r="V32" s="85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5"/>
      <c r="V33" s="85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5"/>
      <c r="V34" s="85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5"/>
      <c r="V35" s="85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5"/>
      <c r="V36" s="85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5"/>
      <c r="V37" s="85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5"/>
      <c r="V38" s="85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3"/>
      <c r="V39" s="83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83"/>
      <c r="V40" s="83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4 A22:XFD23 U25:V26 A18:XFD20 Y25:Y26" name="Oblast1" securityDescriptor="O:WDG:WDD:(A;;CC;;;WD)"/>
    <protectedRange sqref="L25:N26 B25:J26 AA25:XFD26 X25:X26 Q25:S26" name="Oblast3_1"/>
    <protectedRange sqref="T25:T26 Z25:Z26 A25:A26 K25:K26 O25:P26" name="Oblast1_2" securityDescriptor="O:WDG:WDD:(A;;CC;;;WD)"/>
    <protectedRange sqref="W25:W26" name="Oblast2_1_1"/>
  </protectedRanges>
  <autoFilter ref="W15:AV15" xr:uid="{00000000-0009-0000-0000-000000000000}"/>
  <mergeCells count="48">
    <mergeCell ref="A1:D12"/>
    <mergeCell ref="P14:T14"/>
    <mergeCell ref="E14:M14"/>
    <mergeCell ref="L6:O6"/>
    <mergeCell ref="L7:O7"/>
    <mergeCell ref="L8:O8"/>
    <mergeCell ref="L9:O9"/>
    <mergeCell ref="L10:O10"/>
    <mergeCell ref="L12:O12"/>
    <mergeCell ref="L13:O13"/>
    <mergeCell ref="Q8:U13"/>
    <mergeCell ref="U14:W14"/>
    <mergeCell ref="L3:O3"/>
    <mergeCell ref="V8:W13"/>
    <mergeCell ref="U28:V28"/>
    <mergeCell ref="U27:V27"/>
    <mergeCell ref="U26:V26"/>
    <mergeCell ref="U22:V22"/>
    <mergeCell ref="U25:V25"/>
    <mergeCell ref="U23:V23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Z2:Z3"/>
    <mergeCell ref="Q2:U3"/>
    <mergeCell ref="Q4:U6"/>
    <mergeCell ref="O27:P27"/>
    <mergeCell ref="U19:V19"/>
    <mergeCell ref="O15:P15"/>
    <mergeCell ref="L4:O4"/>
    <mergeCell ref="L5:O5"/>
    <mergeCell ref="U18:V18"/>
    <mergeCell ref="U15:V15"/>
    <mergeCell ref="U16:V16"/>
    <mergeCell ref="V4:V5"/>
    <mergeCell ref="V2:V3"/>
    <mergeCell ref="U20:V20"/>
    <mergeCell ref="L11:O11"/>
    <mergeCell ref="L1:O2"/>
  </mergeCells>
  <phoneticPr fontId="9" type="noConversion"/>
  <conditionalFormatting sqref="E17:W173 AV17:AV173">
    <cfRule type="expression" dxfId="0" priority="111" stopIfTrue="1">
      <formula>IF($W17=$W$16,1,0)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Peter</cp:lastModifiedBy>
  <cp:lastPrinted>2023-03-01T08:39:42Z</cp:lastPrinted>
  <dcterms:created xsi:type="dcterms:W3CDTF">2015-12-21T15:42:21Z</dcterms:created>
  <dcterms:modified xsi:type="dcterms:W3CDTF">2023-06-12T08:02:22Z</dcterms:modified>
</cp:coreProperties>
</file>